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c239da9a8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 ставки (Excel)" sheetId="1" r:id="R84458e1c25ed4c66"/>
  </x:sheets>
</x:workbook>
</file>

<file path=xl/sharedStrings.xml><?xml version="1.0" encoding="utf-8"?>
<x:sst xmlns:x="http://schemas.openxmlformats.org/spreadsheetml/2006/main">
  <x:si>
    <x:t xml:space="preserve">Калькулятор ставки на грузоперевозку</x:t>
  </x:si>
  <x:si>
    <x:t xml:space="preserve">Статья</x:t>
  </x:si>
  <x:si>
    <x:t xml:space="preserve">Как рассчитать и где взять данные</x:t>
  </x:si>
  <x:si>
    <x:t xml:space="preserve">Значение</x:t>
  </x:si>
  <x:si>
    <x:t xml:space="preserve">Как пользоваться</x:t>
  </x:si>
  <x:si>
    <x:t xml:space="preserve">Меняйте только жёлтые ячейки. Голубые ячейки рассчитываются автоматически.</x:t>
  </x:si>
  <x:si>
    <x:t xml:space="preserve">Подготовительные значения</x:t>
  </x:si>
  <x:si>
    <x:t xml:space="preserve">Гружёный пробег</x:t>
  </x:si>
  <x:si>
    <x:t xml:space="preserve">Укажите расстояние от места погрузки до места выгрузки</x:t>
  </x:si>
  <x:si>
    <x:t xml:space="preserve">Подача и объезды</x:t>
  </x:si>
  <x:si>
    <x:t xml:space="preserve">Укажите пробег до погрузки, на заезды и объезды</x:t>
  </x:si>
  <x:si>
    <x:t xml:space="preserve">Порожний пробег</x:t>
  </x:si>
  <x:si>
    <x:t xml:space="preserve">Укажите обратный пробег без груза или путь до следующей загрузки</x:t>
  </x:si>
  <x:si>
    <x:t xml:space="preserve">Возможные статьи расхода</x:t>
  </x:si>
  <x:si>
    <x:t xml:space="preserve">Полный пробег</x:t>
  </x:si>
  <x:si>
    <x:t xml:space="preserve">Сложите гружёный пробег, подачу и порожний пробег</x:t>
  </x:si>
  <x:si>
    <x:t xml:space="preserve">Расход топлива</x:t>
  </x:si>
  <x:si>
    <x:t xml:space="preserve">Укажите средний расход автомобиля по факту или данным бортового компьютера</x:t>
  </x:si>
  <x:si>
    <x:t xml:space="preserve">Цена топлива</x:t>
  </x:si>
  <x:si>
    <x:t xml:space="preserve">Укажите актуальную цену одного литра топлива</x:t>
  </x:si>
  <x:si>
    <x:t xml:space="preserve">Топливо</x:t>
  </x:si>
  <x:si>
    <x:t xml:space="preserve">Полный пробег × расход топлива ÷ 100 × цена топлива</x:t>
  </x:si>
  <x:si>
    <x:t xml:space="preserve">Дороги и стоянки</x:t>
  </x:si>
  <x:si>
    <x:t xml:space="preserve">Сложите расходы на «Платон», платные дороги, парковки, пропуска и паромы</x:t>
  </x:si>
  <x:si>
    <x:t xml:space="preserve">Водитель</x:t>
  </x:si>
  <x:si>
    <x:t xml:space="preserve">Сложите оплату рейса водителю, суточные и командировочные</x:t>
  </x:si>
  <x:si>
    <x:t xml:space="preserve">Норматив эксплуатации</x:t>
  </x:si>
  <x:si>
    <x:t xml:space="preserve">Сложите расходы на ТО, ремонт, шины и амортизацию и разделите на плановый пробег</x:t>
  </x:si>
  <x:si>
    <x:t xml:space="preserve">Эксплуатация машины</x:t>
  </x:si>
  <x:si>
    <x:t xml:space="preserve">Полный пробег × норматив эксплуатации</x:t>
  </x:si>
  <x:si>
    <x:t xml:space="preserve">Постоянные расходы</x:t>
  </x:si>
  <x:si>
    <x:t xml:space="preserve">Отнесите на рейс часть расходов на лизинг, страхование, налоги, офис и сервисы</x:t>
  </x:si>
  <x:si>
    <x:t xml:space="preserve">Дополнительные расходы</x:t>
  </x:si>
  <x:si>
    <x:t xml:space="preserve">Сложите простой, погрузку и разгрузку, крепление, мойку, страхование груза, разрешения, сопровождение и комиссии</x:t>
  </x:si>
  <x:si>
    <x:t xml:space="preserve">Базовые расходы</x:t>
  </x:si>
  <x:si>
    <x:t xml:space="preserve">Сложите топливо, дороги, водителя, эксплуатацию машины, постоянные и дополнительные расходы</x:t>
  </x:si>
  <x:si>
    <x:t xml:space="preserve">Резерв на риски</x:t>
  </x:si>
  <x:si>
    <x:t xml:space="preserve">Укажите процент на непредвиденные расходы</x:t>
  </x:si>
  <x:si>
    <x:t xml:space="preserve">Резерв в рублях</x:t>
  </x:si>
  <x:si>
    <x:t xml:space="preserve">Базовые расходы × резерв на риски</x:t>
  </x:si>
  <x:si>
    <x:t xml:space="preserve">Себестоимость с резервом</x:t>
  </x:si>
  <x:si>
    <x:t xml:space="preserve">Базовые расходы + резерв в рублях</x:t>
  </x:si>
  <x:si>
    <x:t xml:space="preserve">Плановая прибыль</x:t>
  </x:si>
  <x:si>
    <x:t xml:space="preserve">Укажите желаемую прибыль в процентах от себестоимости</x:t>
  </x:si>
  <x:si>
    <x:t xml:space="preserve">Прибыль в рублях</x:t>
  </x:si>
  <x:si>
    <x:t xml:space="preserve">Себестоимость с резервом × плановая прибыль</x:t>
  </x:si>
  <x:si>
    <x:t xml:space="preserve">НДС или другой налог</x:t>
  </x:si>
  <x:si>
    <x:t xml:space="preserve">Укажите ставку НДС или другого налога; если налога нет — 0%</x:t>
  </x:si>
  <x:si>
    <x:t xml:space="preserve">Налог в рублях</x:t>
  </x:si>
  <x:si>
    <x:t xml:space="preserve">(Себестоимость с резервом + прибыль) × ставка налога</x:t>
  </x:si>
  <x:si>
    <x:t xml:space="preserve">Коммерческая ставка</x:t>
  </x:si>
  <x:si>
    <x:t xml:space="preserve">Себестоимость с резервом + прибыль + налог</x:t>
  </x:si>
  <x:si>
    <x:t xml:space="preserve">Ставка за километр</x:t>
  </x:si>
  <x:si>
    <x:t xml:space="preserve">Коммерческая ставка ÷ полный пробег</x:t>
  </x:si>
  <x:si>
    <x:t xml:space="preserve">Количество другой единицы</x:t>
  </x:si>
  <x:si>
    <x:t xml:space="preserve">Количество часов, смен, тонн, м³ или палет</x:t>
  </x:si>
  <x:si>
    <x:t xml:space="preserve">Ставка в другой единице</x:t>
  </x:si>
  <x:si>
    <x:t xml:space="preserve">Коммерческая ставка ÷ количество часов, смен, тонн, м³ или палет</x:t>
  </x:si>
  <x:si>
    <x:t xml:space="preserve">Доля постоянных расходов</x:t>
  </x:si>
  <x:si>
    <x:t xml:space="preserve">Постоянные расходы за месяц ÷ число рейсов за месяц</x:t>
  </x:si>
  <x:si>
    <x:t xml:space="preserve">Сложите все расходы по рейсу, которые не вошли в другие строки</x:t>
  </x:si>
  <x:si>
    <x:t xml:space="preserve">Промежуточный итог</x:t>
  </x:si>
  <x:si>
    <x:t xml:space="preserve">Сложите все расходы по рейсу до резерва и прибыли</x:t>
  </x:si>
  <x:si>
    <x:t xml:space="preserve">Резерв</x:t>
  </x:si>
  <x:si>
    <x:t xml:space="preserve">Промежуточный итог × процент резерва</x:t>
  </x:si>
  <x:si>
    <x:t xml:space="preserve">Промежуточный итог + резерв</x:t>
  </x:si>
  <x:si>
    <x:t xml:space="preserve">Прибыль</x:t>
  </x:si>
  <x:si>
    <x:t xml:space="preserve">Себестоимость с резервом × процент прибыли</x:t>
  </x:si>
  <x:si>
    <x:t xml:space="preserve">Себестоимость с резервом + прибыль + налог, если он применяется</x:t>
  </x:si>
  <x:si>
    <x:t xml:space="preserve">Пометки</x:t>
  </x:si>
  <x:si>
    <x:t xml:space="preserve">Если часть расходов уже включена в другую строку, не учитывайте её повторно. Для сравнения вариантов используйте одинаковый состав услуги и один и тот же полный пробег. Все исходные цены берите на дату расчёта. Итоговые суммы можно округлять, но правило округления нужно указать.</x:t>
  </x:si>
</x:sst>
</file>

<file path=xl/styles.xml><?xml version="1.0" encoding="utf-8"?>
<x:styleSheet xmlns:x="http://schemas.openxmlformats.org/spreadsheetml/2006/main">
  <x:numFmts count="7">
    <x:numFmt numFmtId="200" formatCode="0 &quot;км&quot;"/>
    <x:numFmt numFmtId="201" formatCode="#,##0.00 &quot;км&quot;"/>
    <x:numFmt numFmtId="202" formatCode="0.00 &quot;л/100 км&quot;"/>
    <x:numFmt numFmtId="203" formatCode="#,##0.00 &quot;руб./л&quot;"/>
    <x:numFmt numFmtId="204" formatCode="#,##0.00 &quot;руб.&quot;"/>
    <x:numFmt numFmtId="205" formatCode="#,##0.00 &quot;руб./км&quot;"/>
    <x:numFmt numFmtId="206" formatCode="#,##0.00 &quot;руб./ед.&quot;"/>
  </x:numFmts>
  <x:fonts count="9">
    <x:font>
      <x:sz val="11"/>
      <x:name val="Carlito"/>
    </x:font>
    <x:font>
      <x:sz val="10"/>
      <x:color rgb="FF000000"/>
      <x:name val="Arial"/>
      <x:scheme val="minor"/>
    </x:font>
    <x:font>
      <x:b/>
      <x:sz val="14"/>
      <x:color rgb="FFFFFFFF"/>
      <x:name val="Arial"/>
    </x:font>
    <x:font>
      <x:b/>
      <x:color theme="1"/>
      <x:name val="Arial"/>
      <x:scheme val="minor"/>
    </x:font>
    <x:font>
      <x:i/>
      <x:sz val="10"/>
      <x:color rgb="FF1E1E1E"/>
      <x:name val="Arial"/>
    </x:font>
    <x:font/>
    <x:font>
      <x:sz val="10"/>
      <x:color rgb="FF1E1E1E"/>
      <x:name val="Arial"/>
    </x:font>
    <x:font>
      <x:color theme="1"/>
      <x:name val="Arial"/>
      <x:scheme val="minor"/>
    </x:font>
    <x:font>
      <x:i/>
      <x:color theme="1"/>
      <x:name val="Arial"/>
      <x:scheme val="minor"/>
    </x:font>
  </x:fonts>
  <x:fills count="9">
    <x:fill>
      <x:patternFill patternType="none"/>
    </x:fill>
    <x:fill>
      <x:patternFill patternType="gray125"/>
    </x:fill>
    <x:fill>
      <x:patternFill patternType="solid">
        <x:fgColor rgb="FF1E497C"/>
      </x:patternFill>
    </x:fill>
    <x:fill>
      <x:patternFill patternType="solid">
        <x:fgColor rgb="FFD1E5F7"/>
      </x:patternFill>
    </x:fill>
    <x:fill>
      <x:patternFill patternType="solid">
        <x:fgColor rgb="FFE5EDF4"/>
      </x:patternFill>
    </x:fill>
    <x:fill>
      <x:patternFill patternType="solid">
        <x:fgColor rgb="FFFFFFFF"/>
      </x:patternFill>
    </x:fill>
    <x:fill>
      <x:patternFill patternType="solid">
        <x:fgColor rgb="FFFFF2BF"/>
      </x:patternFill>
    </x:fill>
    <x:fill>
      <x:patternFill patternType="solid">
        <x:fgColor rgb="FFD8EDF9"/>
      </x:patternFill>
    </x:fill>
    <x:fill>
      <x:patternFill patternType="solid">
        <x:fgColor rgb="FFF3F3F3"/>
      </x:patternFill>
    </x:fill>
  </x:fills>
  <x:borders count="6">
    <x:border>
      <x:left/>
      <x:right/>
      <x:top/>
      <x:bottom/>
      <x:diagonal/>
    </x:border>
    <x:border/>
    <x:border>
      <x:left style="thin">
        <x:color rgb="FFBFC6D1"/>
      </x:left>
      <x:right style="thin">
        <x:color rgb="FFBFC6D1"/>
      </x:right>
      <x:top style="thin">
        <x:color rgb="FFBFC6D1"/>
      </x:top>
      <x:bottom style="thin">
        <x:color rgb="FFBFC6D1"/>
      </x:bottom>
    </x:border>
    <x:border>
      <x:left style="thin">
        <x:color rgb="FFBFC6D1"/>
      </x:left>
      <x:top style="thin">
        <x:color rgb="FFBFC6D1"/>
      </x:top>
      <x:bottom style="thin">
        <x:color rgb="FFBFC6D1"/>
      </x:bottom>
    </x:border>
    <x:border>
      <x:top style="thin">
        <x:color rgb="FFBFC6D1"/>
      </x:top>
      <x:bottom style="thin">
        <x:color rgb="FFBFC6D1"/>
      </x:bottom>
    </x:border>
    <x:border>
      <x:right style="thin">
        <x:color rgb="FFBFC6D1"/>
      </x:right>
      <x:top style="thin">
        <x:color rgb="FFBFC6D1"/>
      </x:top>
      <x:bottom style="thin">
        <x:color rgb="FFBFC6D1"/>
      </x:bottom>
    </x:border>
  </x:borders>
  <x:cellStyleXfs count="2">
    <x:xf numFmtId="0" fontId="0" fillId="0" borderId="0"/>
    <x:xf numFmtId="0" fontId="1" fillId="0" borderId="1" applyFont="1" applyAlignment="1"/>
  </x:cellStyleXfs>
  <x:cellXfs count="30">
    <x:xf numFmtId="0" fontId="0" fillId="0" borderId="0" xfId="0"/>
    <x:xf numFmtId="0" fontId="2" fillId="2" borderId="1" xfId="1" applyFont="1" applyFill="1" applyAlignment="1">
      <x:alignment horizontal="center" vertical="center" wrapText="1" shrinkToFit="0"/>
    </x:xf>
    <x:xf numFmtId="0" fontId="1" fillId="0" borderId="1" xfId="1" applyFont="1" applyAlignment="1">
      <x:alignment vertical="bottom" wrapText="0" shrinkToFit="0"/>
    </x:xf>
    <x:xf numFmtId="0" fontId="3" fillId="3" borderId="2" xfId="1" applyFont="1" applyFill="1" applyBorder="1" applyAlignment="1">
      <x:alignment horizontal="center" vertical="center" wrapText="1" shrinkToFit="0"/>
    </x:xf>
    <x:xf numFmtId="0" fontId="3" fillId="4" borderId="1" xfId="1" applyFont="1" applyFill="1" applyAlignment="1">
      <x:alignment vertical="center" wrapText="1" shrinkToFit="0"/>
    </x:xf>
    <x:xf numFmtId="0" fontId="4" fillId="5" borderId="3" xfId="1" applyFont="1" applyFill="1" applyBorder="1" applyAlignment="1">
      <x:alignment vertical="center" wrapText="1" shrinkToFit="0"/>
    </x:xf>
    <x:xf numFmtId="0" fontId="5" fillId="0" borderId="4" xfId="1" applyFont="1" applyBorder="1"/>
    <x:xf numFmtId="0" fontId="5" fillId="0" borderId="5" xfId="1" applyFont="1" applyBorder="1"/>
    <x:xf numFmtId="0" fontId="3" fillId="4" borderId="3" xfId="1" applyFont="1" applyFill="1" applyBorder="1" applyAlignment="1">
      <x:alignment vertical="center" wrapText="1" shrinkToFit="0"/>
    </x:xf>
    <x:xf numFmtId="0" fontId="6" fillId="5" borderId="2" xfId="1" applyFont="1" applyFill="1" applyBorder="1" applyAlignment="1">
      <x:alignment vertical="center" wrapText="1" shrinkToFit="0"/>
    </x:xf>
    <x:xf numFmtId="0" fontId="4" fillId="5" borderId="2" xfId="1" applyFont="1" applyFill="1" applyBorder="1" applyAlignment="1">
      <x:alignment vertical="center" wrapText="1" shrinkToFit="0"/>
    </x:xf>
    <x:xf numFmtId="200" fontId="3" fillId="6" borderId="2" xfId="1" applyNumberFormat="1" applyFont="1" applyFill="1" applyBorder="1" applyAlignment="1">
      <x:alignment horizontal="right" vertical="center" wrapText="1" shrinkToFit="0"/>
    </x:xf>
    <x:xf numFmtId="201" fontId="3" fillId="7" borderId="2" xfId="1" applyNumberFormat="1" applyFont="1" applyFill="1" applyBorder="1" applyAlignment="1">
      <x:alignment horizontal="right" vertical="center" wrapText="1" shrinkToFit="0"/>
    </x:xf>
    <x:xf numFmtId="202" fontId="3" fillId="6" borderId="2" xfId="1" applyNumberFormat="1" applyFont="1" applyFill="1" applyBorder="1" applyAlignment="1">
      <x:alignment horizontal="right" vertical="center" wrapText="1" shrinkToFit="0"/>
    </x:xf>
    <x:xf numFmtId="203" fontId="3" fillId="6" borderId="2" xfId="1" applyNumberFormat="1" applyFont="1" applyFill="1" applyBorder="1" applyAlignment="1">
      <x:alignment horizontal="right" vertical="center" wrapText="1" shrinkToFit="0"/>
    </x:xf>
    <x:xf numFmtId="204" fontId="3" fillId="7" borderId="2" xfId="1" applyNumberFormat="1" applyFont="1" applyFill="1" applyBorder="1" applyAlignment="1">
      <x:alignment horizontal="right" vertical="center" wrapText="1" shrinkToFit="0"/>
    </x:xf>
    <x:xf numFmtId="204" fontId="3" fillId="6" borderId="2" xfId="1" applyNumberFormat="1" applyFont="1" applyFill="1" applyBorder="1" applyAlignment="1">
      <x:alignment horizontal="right" vertical="center" wrapText="1" shrinkToFit="0"/>
    </x:xf>
    <x:xf numFmtId="205" fontId="3" fillId="6" borderId="2" xfId="1" applyNumberFormat="1" applyFont="1" applyFill="1" applyBorder="1" applyAlignment="1">
      <x:alignment horizontal="right" vertical="center" wrapText="1" shrinkToFit="0"/>
    </x:xf>
    <x:xf numFmtId="10" fontId="3" fillId="6" borderId="2" xfId="1" applyNumberFormat="1" applyFont="1" applyFill="1" applyBorder="1" applyAlignment="1">
      <x:alignment horizontal="right" vertical="center" wrapText="1" shrinkToFit="0"/>
    </x:xf>
    <x:xf numFmtId="205" fontId="3" fillId="7" borderId="2" xfId="1" applyNumberFormat="1" applyFont="1" applyFill="1" applyBorder="1" applyAlignment="1">
      <x:alignment horizontal="right" vertical="center" wrapText="1" shrinkToFit="0"/>
    </x:xf>
    <x:xf numFmtId="4" fontId="3" fillId="6" borderId="2" xfId="1" applyNumberFormat="1" applyFont="1" applyFill="1" applyBorder="1" applyAlignment="1">
      <x:alignment horizontal="right" vertical="center" wrapText="1" shrinkToFit="0"/>
    </x:xf>
    <x:xf numFmtId="206" fontId="3" fillId="7" borderId="2" xfId="1" applyNumberFormat="1" applyFont="1" applyFill="1" applyBorder="1" applyAlignment="1">
      <x:alignment horizontal="right" vertical="center" wrapText="1" shrinkToFit="0"/>
    </x:xf>
    <x:xf numFmtId="0" fontId="7" fillId="0" borderId="1" xfId="1" applyFont="1" applyAlignment="1">
      <x:alignment vertical="top" wrapText="1" shrinkToFit="0"/>
    </x:xf>
    <x:xf numFmtId="0" fontId="8" fillId="0" borderId="1" xfId="1" applyFont="1" applyAlignment="1">
      <x:alignment vertical="top" wrapText="1" shrinkToFit="0"/>
    </x:xf>
    <x:xf numFmtId="204" fontId="3" fillId="7" borderId="1" xfId="1" applyNumberFormat="1" applyFont="1" applyFill="1" applyAlignment="1">
      <x:alignment horizontal="right" vertical="center" wrapText="1" shrinkToFit="0"/>
    </x:xf>
    <x:xf numFmtId="0" fontId="3" fillId="0" borderId="1" xfId="1" applyFont="1" applyAlignment="1">
      <x:alignment vertical="top" wrapText="1" shrinkToFit="0"/>
    </x:xf>
    <x:xf numFmtId="0" fontId="3" fillId="8" borderId="1" xfId="1" applyFont="1" applyFill="1" applyAlignment="1">
      <x:alignment vertical="top" wrapText="1" shrinkToFit="0"/>
    </x:xf>
    <x:xf numFmtId="0" fontId="8" fillId="8" borderId="1" xfId="1" applyFont="1" applyFill="1" applyAlignment="1">
      <x:alignment vertical="top" wrapText="1" shrinkToFit="0"/>
    </x:xf>
    <x:xf numFmtId="205" fontId="3" fillId="7" borderId="1" xfId="1" applyNumberFormat="1" applyFont="1" applyFill="1" applyAlignment="1">
      <x:alignment horizontal="right" vertical="center" wrapText="1" shrinkToFit="0"/>
    </x:xf>
    <x:xf numFmtId="0" fontId="3" fillId="0" borderId="1" xfId="1" applyFont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5fe35a2b04456" /><Relationship Type="http://schemas.openxmlformats.org/officeDocument/2006/relationships/theme" Target="/xl/theme/theme1.xml" Id="Rd8ef44f5b0484a1d" /><Relationship Type="http://schemas.openxmlformats.org/officeDocument/2006/relationships/sharedStrings" Target="/xl/sharedStrings.xml" Id="R9fc9c8bfafc14acd" /><Relationship Type="http://schemas.openxmlformats.org/officeDocument/2006/relationships/worksheet" Target="/xl/worksheets/sheet1.xml" Id="R84458e1c25ed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1.229999542236328" hidden="0" customWidth="1"/>
    <x:col min="2" max="2" width="46.779998779296875" hidden="0" customWidth="1"/>
    <x:col min="3" max="3" width="16.780000686645508" hidden="0" customWidth="1"/>
  </x:cols>
  <x:sheetData>
    <x:row r="1" ht="25.5" customHeight="1">
      <x:c r="A1" s="1" t="s">
        <x:v>0</x:v>
      </x:c>
      <x:c r="B1" s="2"/>
      <x:c r="C1" s="2"/>
    </x:row>
    <x:row r="2" ht="27" customHeight="1">
      <x:c r="A2" s="3" t="s">
        <x:v>1</x:v>
      </x:c>
      <x:c r="B2" s="3" t="s">
        <x:v>2</x:v>
      </x:c>
      <x:c r="C2" s="3" t="s">
        <x:v>3</x:v>
      </x:c>
    </x:row>
    <x:row r="3">
      <x:c r="A3" s="4" t="s">
        <x:v>4</x:v>
      </x:c>
      <x:c r="B3" s="2"/>
      <x:c r="C3" s="2"/>
    </x:row>
    <x:row r="4">
      <x:c r="A4" s="5" t="s">
        <x:v>5</x:v>
      </x:c>
      <x:c r="B4" s="6"/>
      <x:c r="C4" s="7"/>
    </x:row>
    <x:row r="5">
      <x:c r="A5" s="8" t="s">
        <x:v>6</x:v>
      </x:c>
      <x:c r="B5" s="6"/>
      <x:c r="C5" s="7"/>
    </x:row>
    <x:row r="6">
      <x:c r="A6" s="9" t="s">
        <x:v>7</x:v>
      </x:c>
      <x:c r="B6" s="10" t="s">
        <x:v>8</x:v>
      </x:c>
      <x:c r="C6" s="11">
        <x:v>430.0</x:v>
      </x:c>
    </x:row>
    <x:row r="7">
      <x:c r="A7" s="9" t="s">
        <x:v>9</x:v>
      </x:c>
      <x:c r="B7" s="10" t="s">
        <x:v>10</x:v>
      </x:c>
      <x:c r="C7" s="11">
        <x:v>40.0</x:v>
      </x:c>
    </x:row>
    <x:row r="8">
      <x:c r="A8" s="9" t="s">
        <x:v>11</x:v>
      </x:c>
      <x:c r="B8" s="10" t="s">
        <x:v>12</x:v>
      </x:c>
      <x:c r="C8" s="11">
        <x:v>430.0</x:v>
      </x:c>
    </x:row>
    <x:row r="9">
      <x:c r="A9" s="8" t="s">
        <x:v>13</x:v>
      </x:c>
      <x:c r="B9" s="6"/>
      <x:c r="C9" s="7"/>
    </x:row>
    <x:row r="10">
      <x:c r="A10" s="9" t="s">
        <x:v>14</x:v>
      </x:c>
      <x:c r="B10" s="10" t="s">
        <x:v>15</x:v>
      </x:c>
      <x:c r="C10" s="12" t="n">
        <x:f>C6+C7+C8</x:f>
        <x:v>900</x:v>
      </x:c>
    </x:row>
    <x:row r="11">
      <x:c r="A11" s="9" t="s">
        <x:v>16</x:v>
      </x:c>
      <x:c r="B11" s="10" t="s">
        <x:v>17</x:v>
      </x:c>
      <x:c r="C11" s="13">
        <x:v>30.0</x:v>
      </x:c>
    </x:row>
    <x:row r="12">
      <x:c r="A12" s="9" t="s">
        <x:v>18</x:v>
      </x:c>
      <x:c r="B12" s="10" t="s">
        <x:v>19</x:v>
      </x:c>
      <x:c r="C12" s="14">
        <x:v>67.0</x:v>
      </x:c>
    </x:row>
    <x:row r="13">
      <x:c r="A13" s="9" t="s">
        <x:v>20</x:v>
      </x:c>
      <x:c r="B13" s="10" t="s">
        <x:v>21</x:v>
      </x:c>
      <x:c r="C13" s="15" t="n">
        <x:f>C10*C11/100*C12</x:f>
        <x:v>18090</x:v>
      </x:c>
    </x:row>
    <x:row r="14">
      <x:c r="A14" s="9" t="s">
        <x:v>22</x:v>
      </x:c>
      <x:c r="B14" s="10" t="s">
        <x:v>23</x:v>
      </x:c>
      <x:c r="C14" s="16">
        <x:v>2900.0</x:v>
      </x:c>
    </x:row>
    <x:row r="15">
      <x:c r="A15" s="9" t="s">
        <x:v>24</x:v>
      </x:c>
      <x:c r="B15" s="10" t="s">
        <x:v>25</x:v>
      </x:c>
      <x:c r="C15" s="16">
        <x:v>7500.0</x:v>
      </x:c>
    </x:row>
    <x:row r="16">
      <x:c r="A16" s="9" t="s">
        <x:v>26</x:v>
      </x:c>
      <x:c r="B16" s="10" t="s">
        <x:v>27</x:v>
      </x:c>
      <x:c r="C16" s="17">
        <x:v>16.0</x:v>
      </x:c>
    </x:row>
    <x:row r="17">
      <x:c r="A17" s="9" t="s">
        <x:v>28</x:v>
      </x:c>
      <x:c r="B17" s="10" t="s">
        <x:v>29</x:v>
      </x:c>
      <x:c r="C17" s="15" t="n">
        <x:f>C10*C16</x:f>
        <x:v>14400</x:v>
      </x:c>
    </x:row>
    <x:row r="18">
      <x:c r="A18" s="9" t="s">
        <x:v>30</x:v>
      </x:c>
      <x:c r="B18" s="10" t="s">
        <x:v>31</x:v>
      </x:c>
      <x:c r="C18" s="16">
        <x:v>8000.0</x:v>
      </x:c>
    </x:row>
    <x:row r="19">
      <x:c r="A19" s="9" t="s">
        <x:v>32</x:v>
      </x:c>
      <x:c r="B19" s="10" t="s">
        <x:v>33</x:v>
      </x:c>
      <x:c r="C19" s="16">
        <x:v>2000.0</x:v>
      </x:c>
    </x:row>
    <x:row r="20">
      <x:c r="A20" s="9" t="s">
        <x:v>34</x:v>
      </x:c>
      <x:c r="B20" s="10" t="s">
        <x:v>35</x:v>
      </x:c>
      <x:c r="C20" s="15" t="n">
        <x:f>C13+C14+C15+C17+C18+C19</x:f>
        <x:v>52890</x:v>
      </x:c>
    </x:row>
    <x:row r="21">
      <x:c r="A21" s="9" t="s">
        <x:v>36</x:v>
      </x:c>
      <x:c r="B21" s="10" t="s">
        <x:v>37</x:v>
      </x:c>
      <x:c r="C21" s="18">
        <x:v>0.05</x:v>
      </x:c>
    </x:row>
    <x:row r="22">
      <x:c r="A22" s="9" t="s">
        <x:v>38</x:v>
      </x:c>
      <x:c r="B22" s="10" t="s">
        <x:v>39</x:v>
      </x:c>
      <x:c r="C22" s="15" t="n">
        <x:f>C20*C21</x:f>
        <x:v>2644.5</x:v>
      </x:c>
    </x:row>
    <x:row r="23">
      <x:c r="A23" s="9" t="s">
        <x:v>40</x:v>
      </x:c>
      <x:c r="B23" s="10" t="s">
        <x:v>41</x:v>
      </x:c>
      <x:c r="C23" s="15" t="n">
        <x:f>C20+C22</x:f>
        <x:v>55534.5</x:v>
      </x:c>
    </x:row>
    <x:row r="24">
      <x:c r="A24" s="9" t="s">
        <x:v>42</x:v>
      </x:c>
      <x:c r="B24" s="10" t="s">
        <x:v>43</x:v>
      </x:c>
      <x:c r="C24" s="18">
        <x:v>0.15</x:v>
      </x:c>
    </x:row>
    <x:row r="25">
      <x:c r="A25" s="9" t="s">
        <x:v>44</x:v>
      </x:c>
      <x:c r="B25" s="10" t="s">
        <x:v>45</x:v>
      </x:c>
      <x:c r="C25" s="15" t="n">
        <x:f>C23*C24</x:f>
        <x:v>8330.175</x:v>
      </x:c>
    </x:row>
    <x:row r="26">
      <x:c r="A26" s="9" t="s">
        <x:v>46</x:v>
      </x:c>
      <x:c r="B26" s="10" t="s">
        <x:v>47</x:v>
      </x:c>
      <x:c r="C26" s="18">
        <x:v>0.0</x:v>
      </x:c>
    </x:row>
    <x:row r="27">
      <x:c r="A27" s="9" t="s">
        <x:v>48</x:v>
      </x:c>
      <x:c r="B27" s="10" t="s">
        <x:v>49</x:v>
      </x:c>
      <x:c r="C27" s="15" t="n">
        <x:f>(C23+C25)*C26</x:f>
        <x:v>0</x:v>
      </x:c>
    </x:row>
    <x:row r="28">
      <x:c r="A28" s="9" t="s">
        <x:v>50</x:v>
      </x:c>
      <x:c r="B28" s="10" t="s">
        <x:v>51</x:v>
      </x:c>
      <x:c r="C28" s="15" t="n">
        <x:f>C23+C25+C27</x:f>
        <x:v>63864.675</x:v>
      </x:c>
    </x:row>
    <x:row r="29">
      <x:c r="A29" s="9" t="s">
        <x:v>52</x:v>
      </x:c>
      <x:c r="B29" s="10" t="s">
        <x:v>53</x:v>
      </x:c>
      <x:c r="C29" s="19" t="n">
        <x:f>IF(C10=0,0,C28/C10)</x:f>
        <x:v>70.96075</x:v>
      </x:c>
    </x:row>
    <x:row r="30">
      <x:c r="A30" s="9" t="s">
        <x:v>54</x:v>
      </x:c>
      <x:c r="B30" s="10" t="s">
        <x:v>55</x:v>
      </x:c>
      <x:c r="C30" s="20">
        <x:v>1.0</x:v>
      </x:c>
    </x:row>
    <x:row r="31">
      <x:c r="A31" s="9" t="s">
        <x:v>56</x:v>
      </x:c>
      <x:c r="B31" s="10" t="s">
        <x:v>57</x:v>
      </x:c>
      <x:c r="C31" s="21" t="n">
        <x:f>IF(C30=0,0,C28/C30)</x:f>
        <x:v>63864.675</x:v>
      </x:c>
    </x:row>
    <x:row r="32">
      <x:c r="A32" s="22" t="s">
        <x:v>58</x:v>
      </x:c>
      <x:c r="B32" s="23" t="s">
        <x:v>59</x:v>
      </x:c>
      <x:c r="C32" s="24" t="n">
        <x:f>C18</x:f>
        <x:v>8000</x:v>
      </x:c>
    </x:row>
    <x:row r="33">
      <x:c r="A33" s="22" t="s">
        <x:v>32</x:v>
      </x:c>
      <x:c r="B33" s="23" t="s">
        <x:v>60</x:v>
      </x:c>
      <x:c r="C33" s="24" t="n">
        <x:f>C19</x:f>
        <x:v>2000</x:v>
      </x:c>
    </x:row>
    <x:row r="34">
      <x:c r="A34" s="25"/>
      <x:c r="B34" s="2"/>
      <x:c r="C34" s="2"/>
    </x:row>
    <x:row r="35">
      <x:c r="A35" s="26" t="s">
        <x:v>61</x:v>
      </x:c>
      <x:c r="B35" s="27" t="s">
        <x:v>62</x:v>
      </x:c>
      <x:c r="C35" s="24" t="n">
        <x:f>C20</x:f>
        <x:v>52890</x:v>
      </x:c>
    </x:row>
    <x:row r="36">
      <x:c r="A36" s="22" t="s">
        <x:v>63</x:v>
      </x:c>
      <x:c r="B36" s="23" t="s">
        <x:v>64</x:v>
      </x:c>
      <x:c r="C36" s="24" t="n">
        <x:f>C22</x:f>
        <x:v>2644.5</x:v>
      </x:c>
    </x:row>
    <x:row r="37">
      <x:c r="A37" s="26" t="s">
        <x:v>40</x:v>
      </x:c>
      <x:c r="B37" s="27" t="s">
        <x:v>65</x:v>
      </x:c>
      <x:c r="C37" s="24" t="n">
        <x:f>C23</x:f>
        <x:v>55534.5</x:v>
      </x:c>
    </x:row>
    <x:row r="38">
      <x:c r="A38" s="22" t="s">
        <x:v>66</x:v>
      </x:c>
      <x:c r="B38" s="23" t="s">
        <x:v>67</x:v>
      </x:c>
      <x:c r="C38" s="24" t="n">
        <x:f>C25</x:f>
        <x:v>8330.175</x:v>
      </x:c>
    </x:row>
    <x:row r="39">
      <x:c r="A39" s="26" t="s">
        <x:v>50</x:v>
      </x:c>
      <x:c r="B39" s="27" t="s">
        <x:v>68</x:v>
      </x:c>
      <x:c r="C39" s="24" t="n">
        <x:f>C28</x:f>
        <x:v>63864.675</x:v>
      </x:c>
    </x:row>
    <x:row r="40">
      <x:c r="A40" s="26" t="s">
        <x:v>52</x:v>
      </x:c>
      <x:c r="B40" s="27" t="s">
        <x:v>53</x:v>
      </x:c>
      <x:c r="C40" s="28" t="n">
        <x:f>C29</x:f>
        <x:v>70.96075</x:v>
      </x:c>
    </x:row>
    <x:row r="41">
      <x:c r="A41" s="29"/>
      <x:c r="B41" s="2"/>
      <x:c r="C41" s="2"/>
    </x:row>
    <x:row r="42">
      <x:c r="A42" s="29" t="s">
        <x:v>69</x:v>
      </x:c>
      <x:c r="B42" s="2"/>
      <x:c r="C42" s="2"/>
    </x:row>
    <x:row r="43">
      <x:c r="A43" s="22" t="s">
        <x:v>70</x:v>
      </x:c>
      <x:c r="B43" s="2"/>
      <x:c r="C43" s="2"/>
    </x:row>
  </x:sheetData>
  <x:mergeCells>
    <x:mergeCell ref="A1:C1"/>
    <x:mergeCell ref="A3:C3"/>
    <x:mergeCell ref="A4:C4"/>
    <x:mergeCell ref="A5:C5"/>
    <x:mergeCell ref="A9:C9"/>
    <x:mergeCell ref="A42:C42"/>
    <x:mergeCell ref="A43:C43"/>
  </x:mergeCells>
  <x:pageMargins left="0.7" right="0.7" top="0.75" bottom="0.75" header="0.3" footer="0.3"/>
</x:worksheet>
</file>